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3"/>
  </bookViews>
  <sheets>
    <sheet name="1кв" sheetId="23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'3кв'!$A$1:$E$49</definedName>
    <definedName name="_xlnm.Print_Area" localSheetId="3">'4кв'!$A$1:$E$50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9" i="28" l="1"/>
  <c r="C16" i="28"/>
  <c r="C13" i="28"/>
  <c r="C14" i="28"/>
  <c r="C20" i="28" s="1"/>
  <c r="C12" i="28"/>
  <c r="C10" i="28"/>
  <c r="C9" i="28"/>
  <c r="C8" i="28"/>
  <c r="C6" i="28"/>
  <c r="B49" i="26"/>
  <c r="B50" i="27"/>
  <c r="B45" i="27"/>
  <c r="E27" i="27"/>
  <c r="E25" i="27"/>
  <c r="C25" i="28"/>
  <c r="B48" i="27"/>
  <c r="E23" i="27"/>
  <c r="E22" i="27"/>
  <c r="B49" i="27" s="1"/>
  <c r="B44" i="26" l="1"/>
  <c r="B47" i="26" l="1"/>
  <c r="E23" i="26"/>
  <c r="E22" i="26"/>
  <c r="E26" i="26" l="1"/>
  <c r="B48" i="26" s="1"/>
  <c r="B47" i="25"/>
  <c r="E23" i="25"/>
  <c r="E22" i="25"/>
  <c r="B47" i="23"/>
  <c r="E26" i="25" l="1"/>
  <c r="B48" i="25" s="1"/>
  <c r="E23" i="23" l="1"/>
  <c r="E22" i="23"/>
  <c r="E26" i="23" l="1"/>
  <c r="B48" i="23" s="1"/>
  <c r="B49" i="23" s="1"/>
  <c r="B44" i="25" s="1"/>
  <c r="B49" i="25" s="1"/>
</calcChain>
</file>

<file path=xl/sharedStrings.xml><?xml version="1.0" encoding="utf-8"?>
<sst xmlns="http://schemas.openxmlformats.org/spreadsheetml/2006/main" count="252" uniqueCount="92">
  <si>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</si>
  <si>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</si>
  <si>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</si>
  <si>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</si>
  <si>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</si>
  <si>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</si>
  <si>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</si>
  <si>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</si>
  <si>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</si>
  <si>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</si>
  <si>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</si>
  <si>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</si>
  <si>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</si>
  <si>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</si>
  <si>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</si>
  <si>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</si>
  <si>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</si>
  <si>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</si>
  <si>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</si>
  <si>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</si>
  <si>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</si>
  <si>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</si>
  <si>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</si>
  <si>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</si>
  <si>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</si>
  <si>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Лесная, д. 4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</si>
  <si>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Субботиной Ольги Валерьевны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</si>
  <si>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№36 от 29.04.2015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</si>
  <si>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</si>
  <si>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Субботиной О.В.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</si>
  <si>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</si>
  <si>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</si>
  <si>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</si>
  <si>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</si>
  <si>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</si>
  <si>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№38 от   01.04.2015 г.</t>
    </r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</si>
  <si>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</si>
  <si>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</si>
  <si>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</si>
  <si>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</si>
  <si>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</si>
  <si>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>1 квартал</t>
  </si>
  <si>
    <t>Услуги по содержанию многоквартирного дома</t>
  </si>
  <si>
    <t>Предъявлено населению 21249,39 руб.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</si>
  <si>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</si>
  <si>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</si>
  <si>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Адексея Александровича</t>
    </r>
  </si>
  <si>
    <t>Общая площадь квартир - 355,4 м2</t>
  </si>
  <si>
    <t xml:space="preserve">           2. Всего за период с "01" 01 2023 г. по "31" 03 2023 г. выполнено работ (оказано услуг) на общую сумму девятнадцать тысяч четыреста сорок семь рублей 49 копеек.</t>
  </si>
  <si>
    <t>интернет Ростелеком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</si>
  <si>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</si>
  <si>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</si>
  <si>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</si>
  <si>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</si>
  <si>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 xml:space="preserve">           2. Всего за период с "01" 04 2023 г. по "30" 06 2023 г. выполнено работ (оказано услуг) на общую сумму девятнадцать тысяч четыреста сорок семь рублей 49 копеек.</t>
  </si>
  <si>
    <t>за 3 квартал 2023 года</t>
  </si>
  <si>
    <t>"30" 09 2023 г.</t>
  </si>
  <si>
    <t>3 квартал</t>
  </si>
  <si>
    <t xml:space="preserve">           2. Всего за период с "01" 07 2023 г. по "30" 09 2023 г. выполнено работ (оказано услуг) на общую сумму девятнадцать одна тысяча семьсот пятьдесят рублей 48 копеек.</t>
  </si>
  <si>
    <t>Предъявлено населению 23776,26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</si>
  <si>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</si>
  <si>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</si>
  <si>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</si>
  <si>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</si>
  <si>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</si>
  <si>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</si>
  <si>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</si>
  <si>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</si>
  <si>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</si>
  <si>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</si>
  <si>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 xml:space="preserve">Дератизация, дезинсекция 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</si>
  <si>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</si>
  <si>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</si>
  <si>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</si>
  <si>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</si>
  <si>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</si>
  <si>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</si>
  <si>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</si>
  <si>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</si>
  <si>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</si>
  <si>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</si>
  <si>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</si>
  <si>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</si>
  <si>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</si>
  <si>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Лесная, д. 4</t>
  </si>
  <si>
    <t>Частичн.замена разводки на отоплении</t>
  </si>
  <si>
    <t>4 квартал</t>
  </si>
  <si>
    <t>ноябрь</t>
  </si>
  <si>
    <t>ч/ч</t>
  </si>
  <si>
    <t xml:space="preserve">           2. Всего за период с "01" 10 2023 г. по "31" 12 2023 г. выполнено работ (оказано услуг) на общую сумму девятнадцать семь тысяч четыреста восемьдесят один рубль 19 копеек.</t>
  </si>
  <si>
    <t>Начислено всего 90051,3</t>
  </si>
  <si>
    <t>Непредвиденные работы 16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</si>
</sst>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0" fontId="17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4" fillId="0" borderId="0" xfId="0" applyFont="1"/>
    <xf numFmtId="0" fontId="2" fillId="0" borderId="0" xfId="0" applyFont="1" applyAlignment="1">
      <alignment wrapText="1"/>
    </xf>
    <xf numFmtId="164" fontId="4" fillId="0" borderId="0" xfId="1" applyNumberFormat="1" applyFont="1" applyBorder="1"/>
    <xf numFmtId="164" fontId="4" fillId="0" borderId="0" xfId="1" applyNumberFormat="1" applyFont="1" applyBorder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13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164" fontId="4" fillId="0" borderId="0" xfId="1" applyNumberFormat="1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5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13" fillId="0" borderId="7" xfId="0" applyFont="1" applyBorder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1" zoomScaleSheetLayoutView="100" workbookViewId="0">
      <selection activeCell="D48" sqref="D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0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44</v>
      </c>
      <c r="B3" s="59"/>
      <c r="C3" s="59"/>
      <c r="D3" s="59"/>
      <c r="E3" s="59"/>
    </row>
    <row r="4" spans="1:5" s="1" customFormat="1" ht="21.6" customHeight="1" x14ac:dyDescent="0.25">
      <c r="A4" s="22" t="s">
        <v>13</v>
      </c>
      <c r="B4" s="4"/>
      <c r="C4" s="4"/>
      <c r="D4" s="60" t="s">
        <v>45</v>
      </c>
      <c r="E4" s="60"/>
    </row>
    <row r="5" spans="1:5" x14ac:dyDescent="0.25">
      <c r="A5" s="28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7" t="s">
        <v>26</v>
      </c>
      <c r="B9" s="47"/>
      <c r="C9" s="47"/>
      <c r="D9" s="47"/>
      <c r="E9" s="47"/>
    </row>
    <row r="10" spans="1:5" ht="25.5" customHeight="1" x14ac:dyDescent="0.25">
      <c r="A10" s="52" t="s">
        <v>14</v>
      </c>
      <c r="B10" s="53"/>
      <c r="C10" s="53"/>
      <c r="D10" s="53"/>
      <c r="E10" s="53"/>
    </row>
    <row r="11" spans="1:5" ht="30" customHeight="1" x14ac:dyDescent="0.25">
      <c r="A11" s="47" t="s">
        <v>27</v>
      </c>
      <c r="B11" s="47"/>
      <c r="C11" s="47"/>
      <c r="D11" s="47"/>
      <c r="E11" s="47"/>
    </row>
    <row r="12" spans="1:5" x14ac:dyDescent="0.25">
      <c r="A12" s="51" t="s">
        <v>15</v>
      </c>
      <c r="B12" s="54"/>
      <c r="C12" s="54"/>
      <c r="D12" s="54"/>
      <c r="E12" s="54"/>
    </row>
    <row r="13" spans="1:5" x14ac:dyDescent="0.25">
      <c r="A13" s="47" t="s">
        <v>22</v>
      </c>
      <c r="B13" s="47"/>
      <c r="C13" s="47"/>
      <c r="D13" s="47"/>
      <c r="E13" s="47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46</v>
      </c>
      <c r="B15" s="47"/>
      <c r="C15" s="47"/>
      <c r="D15" s="47"/>
      <c r="E15" s="47"/>
    </row>
    <row r="16" spans="1:5" x14ac:dyDescent="0.25">
      <c r="A16" s="51" t="s">
        <v>16</v>
      </c>
      <c r="B16" s="54"/>
      <c r="C16" s="54"/>
      <c r="D16" s="54"/>
      <c r="E16" s="54"/>
    </row>
    <row r="17" spans="1:7" ht="27" customHeight="1" x14ac:dyDescent="0.25">
      <c r="A17" s="47" t="s">
        <v>17</v>
      </c>
      <c r="B17" s="47"/>
      <c r="C17" s="47"/>
      <c r="D17" s="47"/>
      <c r="E17" s="47"/>
    </row>
    <row r="18" spans="1:7" ht="58.5" customHeight="1" x14ac:dyDescent="0.25">
      <c r="A18" s="47" t="s">
        <v>35</v>
      </c>
      <c r="B18" s="47"/>
      <c r="C18" s="47"/>
      <c r="D18" s="47"/>
      <c r="E18" s="47"/>
    </row>
    <row r="19" spans="1:7" ht="29.25" customHeight="1" x14ac:dyDescent="0.25">
      <c r="A19" s="45" t="s">
        <v>28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355.4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4" t="s">
        <v>42</v>
      </c>
      <c r="B22" s="9" t="s">
        <v>33</v>
      </c>
      <c r="C22" s="3" t="s">
        <v>4</v>
      </c>
      <c r="D22" s="3">
        <v>14.34</v>
      </c>
      <c r="E22" s="8">
        <f>D22*F20*G20</f>
        <v>15289.307999999999</v>
      </c>
    </row>
    <row r="23" spans="1:7" x14ac:dyDescent="0.25">
      <c r="A23" s="7" t="s">
        <v>40</v>
      </c>
      <c r="B23" s="9" t="s">
        <v>23</v>
      </c>
      <c r="C23" s="3" t="s">
        <v>4</v>
      </c>
      <c r="D23" s="3">
        <v>3.9</v>
      </c>
      <c r="E23" s="8">
        <f>D23*F20*G20</f>
        <v>4158.18</v>
      </c>
    </row>
    <row r="24" spans="1:7" x14ac:dyDescent="0.25">
      <c r="A24" s="25" t="s">
        <v>30</v>
      </c>
      <c r="B24" s="9" t="s">
        <v>41</v>
      </c>
      <c r="C24" s="3" t="s">
        <v>31</v>
      </c>
      <c r="D24" s="3"/>
      <c r="E24" s="8">
        <v>0</v>
      </c>
    </row>
    <row r="25" spans="1:7" x14ac:dyDescent="0.25">
      <c r="A25" s="23"/>
      <c r="B25" s="9"/>
      <c r="C25" s="3"/>
      <c r="D25" s="3"/>
      <c r="E25" s="8"/>
    </row>
    <row r="26" spans="1:7" s="13" customFormat="1" ht="14.25" x14ac:dyDescent="0.2">
      <c r="A26" s="26" t="s">
        <v>24</v>
      </c>
      <c r="B26" s="10"/>
      <c r="C26" s="11"/>
      <c r="D26" s="11"/>
      <c r="E26" s="12">
        <f>SUM(E22:E25)</f>
        <v>19447.487999999998</v>
      </c>
    </row>
    <row r="28" spans="1:7" ht="31.5" customHeight="1" x14ac:dyDescent="0.25">
      <c r="A28" s="46" t="s">
        <v>48</v>
      </c>
      <c r="B28" s="46"/>
      <c r="C28" s="46"/>
      <c r="D28" s="46"/>
      <c r="E28" s="46"/>
    </row>
    <row r="29" spans="1:7" ht="31.5" customHeight="1" x14ac:dyDescent="0.25">
      <c r="A29" s="47" t="s">
        <v>21</v>
      </c>
      <c r="B29" s="47"/>
      <c r="C29" s="47"/>
      <c r="D29" s="47"/>
      <c r="E29" s="47"/>
    </row>
    <row r="30" spans="1:7" x14ac:dyDescent="0.25">
      <c r="A30" s="47" t="s">
        <v>20</v>
      </c>
      <c r="B30" s="47"/>
      <c r="C30" s="47"/>
      <c r="D30" s="47"/>
      <c r="E30" s="47"/>
    </row>
    <row r="31" spans="1:7" ht="31.5" customHeight="1" x14ac:dyDescent="0.25">
      <c r="A31" s="47" t="s">
        <v>32</v>
      </c>
      <c r="B31" s="47"/>
      <c r="C31" s="47"/>
      <c r="D31" s="47"/>
      <c r="E31" s="47"/>
    </row>
    <row r="32" spans="1:7" x14ac:dyDescent="0.25">
      <c r="A32" s="47" t="s">
        <v>18</v>
      </c>
      <c r="B32" s="47"/>
      <c r="C32" s="47"/>
      <c r="D32" s="47"/>
      <c r="E32" s="47"/>
    </row>
    <row r="33" spans="1:5" x14ac:dyDescent="0.25">
      <c r="A33" s="29"/>
      <c r="B33" s="29"/>
      <c r="C33" s="29"/>
      <c r="D33" s="29"/>
      <c r="E33" s="29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49" t="s">
        <v>50</v>
      </c>
      <c r="B36" s="49"/>
      <c r="C36" s="49"/>
      <c r="D36" s="49"/>
      <c r="E36" s="5"/>
    </row>
    <row r="37" spans="1:5" x14ac:dyDescent="0.25">
      <c r="B37" s="44" t="s">
        <v>19</v>
      </c>
      <c r="C37" s="44"/>
      <c r="D37" s="44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50" t="s">
        <v>29</v>
      </c>
      <c r="B39" s="50"/>
      <c r="C39" s="50"/>
      <c r="D39" s="50"/>
      <c r="E39" s="5"/>
    </row>
    <row r="40" spans="1:5" x14ac:dyDescent="0.25">
      <c r="B40" s="44" t="s">
        <v>19</v>
      </c>
      <c r="C40" s="44"/>
      <c r="D40" s="44"/>
      <c r="E40" s="6" t="s">
        <v>6</v>
      </c>
    </row>
    <row r="42" spans="1:5" x14ac:dyDescent="0.25">
      <c r="A42" s="17" t="s">
        <v>47</v>
      </c>
    </row>
    <row r="43" spans="1:5" x14ac:dyDescent="0.25">
      <c r="A43" s="13" t="s">
        <v>34</v>
      </c>
    </row>
    <row r="44" spans="1:5" x14ac:dyDescent="0.25">
      <c r="A44" s="2" t="s">
        <v>39</v>
      </c>
      <c r="B44" s="14">
        <v>5722.63</v>
      </c>
    </row>
    <row r="45" spans="1:5" ht="18" customHeight="1" x14ac:dyDescent="0.25">
      <c r="A45" s="18" t="s">
        <v>43</v>
      </c>
      <c r="B45" s="19"/>
    </row>
    <row r="46" spans="1:5" ht="17.25" customHeight="1" x14ac:dyDescent="0.25">
      <c r="A46" s="2" t="s">
        <v>36</v>
      </c>
      <c r="B46" s="20">
        <v>21249.39</v>
      </c>
    </row>
    <row r="47" spans="1:5" x14ac:dyDescent="0.25">
      <c r="A47" s="2" t="s">
        <v>49</v>
      </c>
      <c r="B47" s="39">
        <f>150*9</f>
        <v>1350</v>
      </c>
    </row>
    <row r="48" spans="1:5" ht="30" x14ac:dyDescent="0.25">
      <c r="A48" s="30" t="s">
        <v>37</v>
      </c>
      <c r="B48" s="20">
        <f>E26</f>
        <v>19447.487999999998</v>
      </c>
    </row>
    <row r="49" spans="1:2" x14ac:dyDescent="0.25">
      <c r="A49" s="15" t="s">
        <v>38</v>
      </c>
      <c r="B49" s="21">
        <f>B44+B46+B47-B48</f>
        <v>8874.5320000000029</v>
      </c>
    </row>
    <row r="51" spans="1:2" x14ac:dyDescent="0.25">
      <c r="B51" s="16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0" zoomScaleSheetLayoutView="100" workbookViewId="0">
      <selection activeCell="C54" sqref="C5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0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51</v>
      </c>
      <c r="B3" s="59"/>
      <c r="C3" s="59"/>
      <c r="D3" s="59"/>
      <c r="E3" s="59"/>
    </row>
    <row r="4" spans="1:5" s="1" customFormat="1" ht="21.6" customHeight="1" x14ac:dyDescent="0.25">
      <c r="A4" s="22" t="s">
        <v>13</v>
      </c>
      <c r="B4" s="4"/>
      <c r="C4" s="4"/>
      <c r="D4" s="60" t="s">
        <v>52</v>
      </c>
      <c r="E4" s="60"/>
    </row>
    <row r="5" spans="1:5" x14ac:dyDescent="0.25">
      <c r="A5" s="34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7" t="s">
        <v>26</v>
      </c>
      <c r="B9" s="47"/>
      <c r="C9" s="47"/>
      <c r="D9" s="47"/>
      <c r="E9" s="47"/>
    </row>
    <row r="10" spans="1:5" ht="25.5" customHeight="1" x14ac:dyDescent="0.25">
      <c r="A10" s="52" t="s">
        <v>14</v>
      </c>
      <c r="B10" s="53"/>
      <c r="C10" s="53"/>
      <c r="D10" s="53"/>
      <c r="E10" s="53"/>
    </row>
    <row r="11" spans="1:5" ht="30" customHeight="1" x14ac:dyDescent="0.25">
      <c r="A11" s="47" t="s">
        <v>27</v>
      </c>
      <c r="B11" s="47"/>
      <c r="C11" s="47"/>
      <c r="D11" s="47"/>
      <c r="E11" s="47"/>
    </row>
    <row r="12" spans="1:5" x14ac:dyDescent="0.25">
      <c r="A12" s="51" t="s">
        <v>15</v>
      </c>
      <c r="B12" s="54"/>
      <c r="C12" s="54"/>
      <c r="D12" s="54"/>
      <c r="E12" s="54"/>
    </row>
    <row r="13" spans="1:5" x14ac:dyDescent="0.25">
      <c r="A13" s="47" t="s">
        <v>22</v>
      </c>
      <c r="B13" s="47"/>
      <c r="C13" s="47"/>
      <c r="D13" s="47"/>
      <c r="E13" s="47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46</v>
      </c>
      <c r="B15" s="47"/>
      <c r="C15" s="47"/>
      <c r="D15" s="47"/>
      <c r="E15" s="47"/>
    </row>
    <row r="16" spans="1:5" x14ac:dyDescent="0.25">
      <c r="A16" s="51" t="s">
        <v>16</v>
      </c>
      <c r="B16" s="54"/>
      <c r="C16" s="54"/>
      <c r="D16" s="54"/>
      <c r="E16" s="54"/>
    </row>
    <row r="17" spans="1:7" ht="27" customHeight="1" x14ac:dyDescent="0.25">
      <c r="A17" s="47" t="s">
        <v>17</v>
      </c>
      <c r="B17" s="47"/>
      <c r="C17" s="47"/>
      <c r="D17" s="47"/>
      <c r="E17" s="47"/>
    </row>
    <row r="18" spans="1:7" ht="58.5" customHeight="1" x14ac:dyDescent="0.25">
      <c r="A18" s="47" t="s">
        <v>35</v>
      </c>
      <c r="B18" s="47"/>
      <c r="C18" s="47"/>
      <c r="D18" s="47"/>
      <c r="E18" s="47"/>
    </row>
    <row r="19" spans="1:7" ht="29.25" customHeight="1" x14ac:dyDescent="0.25">
      <c r="A19" s="45" t="s">
        <v>28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355.4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4" t="s">
        <v>42</v>
      </c>
      <c r="B22" s="9" t="s">
        <v>33</v>
      </c>
      <c r="C22" s="3" t="s">
        <v>4</v>
      </c>
      <c r="D22" s="3">
        <v>14.34</v>
      </c>
      <c r="E22" s="8">
        <f>D22*F20*G20</f>
        <v>15289.307999999999</v>
      </c>
    </row>
    <row r="23" spans="1:7" x14ac:dyDescent="0.25">
      <c r="A23" s="7" t="s">
        <v>40</v>
      </c>
      <c r="B23" s="9" t="s">
        <v>23</v>
      </c>
      <c r="C23" s="3" t="s">
        <v>4</v>
      </c>
      <c r="D23" s="3">
        <v>3.9</v>
      </c>
      <c r="E23" s="8">
        <f>D23*F20*G20</f>
        <v>4158.18</v>
      </c>
    </row>
    <row r="24" spans="1:7" x14ac:dyDescent="0.25">
      <c r="A24" s="25" t="s">
        <v>30</v>
      </c>
      <c r="B24" s="9" t="s">
        <v>53</v>
      </c>
      <c r="C24" s="3" t="s">
        <v>31</v>
      </c>
      <c r="D24" s="3"/>
      <c r="E24" s="8">
        <v>0</v>
      </c>
    </row>
    <row r="25" spans="1:7" x14ac:dyDescent="0.25">
      <c r="A25" s="23"/>
      <c r="B25" s="9"/>
      <c r="C25" s="3"/>
      <c r="D25" s="3"/>
      <c r="E25" s="8"/>
    </row>
    <row r="26" spans="1:7" s="13" customFormat="1" ht="14.25" x14ac:dyDescent="0.2">
      <c r="A26" s="26" t="s">
        <v>24</v>
      </c>
      <c r="B26" s="10"/>
      <c r="C26" s="11"/>
      <c r="D26" s="11"/>
      <c r="E26" s="12">
        <f>SUM(E22:E25)</f>
        <v>19447.487999999998</v>
      </c>
    </row>
    <row r="28" spans="1:7" ht="31.5" customHeight="1" x14ac:dyDescent="0.25">
      <c r="A28" s="46" t="s">
        <v>54</v>
      </c>
      <c r="B28" s="46"/>
      <c r="C28" s="46"/>
      <c r="D28" s="46"/>
      <c r="E28" s="46"/>
    </row>
    <row r="29" spans="1:7" ht="31.5" customHeight="1" x14ac:dyDescent="0.25">
      <c r="A29" s="47" t="s">
        <v>21</v>
      </c>
      <c r="B29" s="47"/>
      <c r="C29" s="47"/>
      <c r="D29" s="47"/>
      <c r="E29" s="47"/>
    </row>
    <row r="30" spans="1:7" x14ac:dyDescent="0.25">
      <c r="A30" s="47" t="s">
        <v>20</v>
      </c>
      <c r="B30" s="47"/>
      <c r="C30" s="47"/>
      <c r="D30" s="47"/>
      <c r="E30" s="47"/>
    </row>
    <row r="31" spans="1:7" ht="31.5" customHeight="1" x14ac:dyDescent="0.25">
      <c r="A31" s="47" t="s">
        <v>32</v>
      </c>
      <c r="B31" s="47"/>
      <c r="C31" s="47"/>
      <c r="D31" s="47"/>
      <c r="E31" s="47"/>
    </row>
    <row r="32" spans="1:7" x14ac:dyDescent="0.25">
      <c r="A32" s="47" t="s">
        <v>18</v>
      </c>
      <c r="B32" s="47"/>
      <c r="C32" s="47"/>
      <c r="D32" s="47"/>
      <c r="E32" s="47"/>
    </row>
    <row r="33" spans="1:5" x14ac:dyDescent="0.25">
      <c r="A33" s="31"/>
      <c r="B33" s="31"/>
      <c r="C33" s="31"/>
      <c r="D33" s="31"/>
      <c r="E33" s="31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49" t="s">
        <v>50</v>
      </c>
      <c r="B36" s="49"/>
      <c r="C36" s="49"/>
      <c r="D36" s="49"/>
      <c r="E36" s="5"/>
    </row>
    <row r="37" spans="1:5" x14ac:dyDescent="0.25">
      <c r="B37" s="44" t="s">
        <v>19</v>
      </c>
      <c r="C37" s="44"/>
      <c r="D37" s="44"/>
      <c r="E37" s="6" t="s">
        <v>6</v>
      </c>
    </row>
    <row r="38" spans="1:5" x14ac:dyDescent="0.25">
      <c r="A38" s="33"/>
      <c r="B38" s="33"/>
      <c r="C38" s="33"/>
      <c r="D38" s="33"/>
      <c r="E38" s="33"/>
    </row>
    <row r="39" spans="1:5" x14ac:dyDescent="0.25">
      <c r="A39" s="50" t="s">
        <v>29</v>
      </c>
      <c r="B39" s="50"/>
      <c r="C39" s="50"/>
      <c r="D39" s="50"/>
      <c r="E39" s="5"/>
    </row>
    <row r="40" spans="1:5" x14ac:dyDescent="0.25">
      <c r="B40" s="44" t="s">
        <v>19</v>
      </c>
      <c r="C40" s="44"/>
      <c r="D40" s="44"/>
      <c r="E40" s="6" t="s">
        <v>6</v>
      </c>
    </row>
    <row r="42" spans="1:5" x14ac:dyDescent="0.25">
      <c r="A42" s="17" t="s">
        <v>47</v>
      </c>
    </row>
    <row r="43" spans="1:5" x14ac:dyDescent="0.25">
      <c r="A43" s="13" t="s">
        <v>34</v>
      </c>
    </row>
    <row r="44" spans="1:5" x14ac:dyDescent="0.25">
      <c r="A44" s="2" t="s">
        <v>39</v>
      </c>
      <c r="B44" s="14">
        <f>'1кв'!B49</f>
        <v>8874.5320000000029</v>
      </c>
    </row>
    <row r="45" spans="1:5" ht="18" customHeight="1" x14ac:dyDescent="0.25">
      <c r="A45" s="18" t="s">
        <v>43</v>
      </c>
      <c r="B45" s="19"/>
    </row>
    <row r="46" spans="1:5" ht="17.25" customHeight="1" x14ac:dyDescent="0.25">
      <c r="A46" s="2" t="s">
        <v>36</v>
      </c>
      <c r="B46" s="20">
        <v>21249.39</v>
      </c>
    </row>
    <row r="47" spans="1:5" x14ac:dyDescent="0.25">
      <c r="A47" s="2" t="s">
        <v>49</v>
      </c>
      <c r="B47" s="39">
        <f>150*3</f>
        <v>450</v>
      </c>
    </row>
    <row r="48" spans="1:5" ht="30" x14ac:dyDescent="0.25">
      <c r="A48" s="32" t="s">
        <v>37</v>
      </c>
      <c r="B48" s="20">
        <f>E26</f>
        <v>19447.487999999998</v>
      </c>
    </row>
    <row r="49" spans="1:2" x14ac:dyDescent="0.25">
      <c r="A49" s="15" t="s">
        <v>38</v>
      </c>
      <c r="B49" s="21">
        <f>B44+B46+B47-B48</f>
        <v>11126.434000000005</v>
      </c>
    </row>
    <row r="51" spans="1:2" x14ac:dyDescent="0.25">
      <c r="B51" s="16"/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2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0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55</v>
      </c>
      <c r="B3" s="59"/>
      <c r="C3" s="59"/>
      <c r="D3" s="59"/>
      <c r="E3" s="59"/>
    </row>
    <row r="4" spans="1:5" s="1" customFormat="1" ht="21.6" customHeight="1" x14ac:dyDescent="0.25">
      <c r="A4" s="22" t="s">
        <v>13</v>
      </c>
      <c r="B4" s="4"/>
      <c r="C4" s="4"/>
      <c r="D4" s="60" t="s">
        <v>56</v>
      </c>
      <c r="E4" s="60"/>
    </row>
    <row r="5" spans="1:5" x14ac:dyDescent="0.25">
      <c r="A5" s="36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7" t="s">
        <v>26</v>
      </c>
      <c r="B9" s="47"/>
      <c r="C9" s="47"/>
      <c r="D9" s="47"/>
      <c r="E9" s="47"/>
    </row>
    <row r="10" spans="1:5" ht="25.5" customHeight="1" x14ac:dyDescent="0.25">
      <c r="A10" s="52" t="s">
        <v>14</v>
      </c>
      <c r="B10" s="53"/>
      <c r="C10" s="53"/>
      <c r="D10" s="53"/>
      <c r="E10" s="53"/>
    </row>
    <row r="11" spans="1:5" ht="30" customHeight="1" x14ac:dyDescent="0.25">
      <c r="A11" s="47" t="s">
        <v>27</v>
      </c>
      <c r="B11" s="47"/>
      <c r="C11" s="47"/>
      <c r="D11" s="47"/>
      <c r="E11" s="47"/>
    </row>
    <row r="12" spans="1:5" x14ac:dyDescent="0.25">
      <c r="A12" s="51" t="s">
        <v>15</v>
      </c>
      <c r="B12" s="54"/>
      <c r="C12" s="54"/>
      <c r="D12" s="54"/>
      <c r="E12" s="54"/>
    </row>
    <row r="13" spans="1:5" x14ac:dyDescent="0.25">
      <c r="A13" s="47" t="s">
        <v>22</v>
      </c>
      <c r="B13" s="47"/>
      <c r="C13" s="47"/>
      <c r="D13" s="47"/>
      <c r="E13" s="47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46</v>
      </c>
      <c r="B15" s="47"/>
      <c r="C15" s="47"/>
      <c r="D15" s="47"/>
      <c r="E15" s="47"/>
    </row>
    <row r="16" spans="1:5" x14ac:dyDescent="0.25">
      <c r="A16" s="51" t="s">
        <v>16</v>
      </c>
      <c r="B16" s="54"/>
      <c r="C16" s="54"/>
      <c r="D16" s="54"/>
      <c r="E16" s="54"/>
    </row>
    <row r="17" spans="1:7" ht="27" customHeight="1" x14ac:dyDescent="0.25">
      <c r="A17" s="47" t="s">
        <v>17</v>
      </c>
      <c r="B17" s="47"/>
      <c r="C17" s="47"/>
      <c r="D17" s="47"/>
      <c r="E17" s="47"/>
    </row>
    <row r="18" spans="1:7" ht="58.5" customHeight="1" x14ac:dyDescent="0.25">
      <c r="A18" s="47" t="s">
        <v>35</v>
      </c>
      <c r="B18" s="47"/>
      <c r="C18" s="47"/>
      <c r="D18" s="47"/>
      <c r="E18" s="47"/>
    </row>
    <row r="19" spans="1:7" ht="29.25" customHeight="1" x14ac:dyDescent="0.25">
      <c r="A19" s="45" t="s">
        <v>28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355.4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4" t="s">
        <v>42</v>
      </c>
      <c r="B22" s="9" t="s">
        <v>33</v>
      </c>
      <c r="C22" s="3" t="s">
        <v>4</v>
      </c>
      <c r="D22" s="3">
        <v>16.04</v>
      </c>
      <c r="E22" s="8">
        <f>D22*F20*G20</f>
        <v>17101.847999999998</v>
      </c>
    </row>
    <row r="23" spans="1:7" x14ac:dyDescent="0.25">
      <c r="A23" s="7" t="s">
        <v>40</v>
      </c>
      <c r="B23" s="9" t="s">
        <v>23</v>
      </c>
      <c r="C23" s="3" t="s">
        <v>4</v>
      </c>
      <c r="D23" s="3">
        <v>4.3600000000000003</v>
      </c>
      <c r="E23" s="8">
        <f>D23*F20*G20</f>
        <v>4648.6320000000005</v>
      </c>
    </row>
    <row r="24" spans="1:7" x14ac:dyDescent="0.25">
      <c r="A24" s="25" t="s">
        <v>30</v>
      </c>
      <c r="B24" s="9" t="s">
        <v>57</v>
      </c>
      <c r="C24" s="3" t="s">
        <v>31</v>
      </c>
      <c r="D24" s="3"/>
      <c r="E24" s="8">
        <v>0</v>
      </c>
    </row>
    <row r="25" spans="1:7" x14ac:dyDescent="0.25">
      <c r="A25" s="23"/>
      <c r="B25" s="9"/>
      <c r="C25" s="3"/>
      <c r="D25" s="3"/>
      <c r="E25" s="8"/>
    </row>
    <row r="26" spans="1:7" s="13" customFormat="1" ht="14.25" x14ac:dyDescent="0.2">
      <c r="A26" s="26" t="s">
        <v>24</v>
      </c>
      <c r="B26" s="10"/>
      <c r="C26" s="11"/>
      <c r="D26" s="11"/>
      <c r="E26" s="12">
        <f>SUM(E22:E25)</f>
        <v>21750.48</v>
      </c>
    </row>
    <row r="28" spans="1:7" ht="31.5" customHeight="1" x14ac:dyDescent="0.25">
      <c r="A28" s="46" t="s">
        <v>58</v>
      </c>
      <c r="B28" s="46"/>
      <c r="C28" s="46"/>
      <c r="D28" s="46"/>
      <c r="E28" s="46"/>
    </row>
    <row r="29" spans="1:7" ht="31.5" customHeight="1" x14ac:dyDescent="0.25">
      <c r="A29" s="47" t="s">
        <v>21</v>
      </c>
      <c r="B29" s="47"/>
      <c r="C29" s="47"/>
      <c r="D29" s="47"/>
      <c r="E29" s="47"/>
    </row>
    <row r="30" spans="1:7" x14ac:dyDescent="0.25">
      <c r="A30" s="47" t="s">
        <v>20</v>
      </c>
      <c r="B30" s="47"/>
      <c r="C30" s="47"/>
      <c r="D30" s="47"/>
      <c r="E30" s="47"/>
    </row>
    <row r="31" spans="1:7" ht="31.5" customHeight="1" x14ac:dyDescent="0.25">
      <c r="A31" s="47" t="s">
        <v>32</v>
      </c>
      <c r="B31" s="47"/>
      <c r="C31" s="47"/>
      <c r="D31" s="47"/>
      <c r="E31" s="47"/>
    </row>
    <row r="32" spans="1:7" x14ac:dyDescent="0.25">
      <c r="A32" s="47" t="s">
        <v>18</v>
      </c>
      <c r="B32" s="47"/>
      <c r="C32" s="47"/>
      <c r="D32" s="47"/>
      <c r="E32" s="47"/>
    </row>
    <row r="33" spans="1:5" x14ac:dyDescent="0.25">
      <c r="A33" s="37"/>
      <c r="B33" s="37"/>
      <c r="C33" s="37"/>
      <c r="D33" s="37"/>
      <c r="E33" s="37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49" t="s">
        <v>50</v>
      </c>
      <c r="B36" s="49"/>
      <c r="C36" s="49"/>
      <c r="D36" s="49"/>
      <c r="E36" s="5"/>
    </row>
    <row r="37" spans="1:5" x14ac:dyDescent="0.25">
      <c r="B37" s="44" t="s">
        <v>19</v>
      </c>
      <c r="C37" s="44"/>
      <c r="D37" s="44"/>
      <c r="E37" s="6" t="s">
        <v>6</v>
      </c>
    </row>
    <row r="38" spans="1:5" x14ac:dyDescent="0.25">
      <c r="A38" s="35"/>
      <c r="B38" s="35"/>
      <c r="C38" s="35"/>
      <c r="D38" s="35"/>
      <c r="E38" s="35"/>
    </row>
    <row r="39" spans="1:5" x14ac:dyDescent="0.25">
      <c r="A39" s="50" t="s">
        <v>29</v>
      </c>
      <c r="B39" s="50"/>
      <c r="C39" s="50"/>
      <c r="D39" s="50"/>
      <c r="E39" s="5"/>
    </row>
    <row r="40" spans="1:5" x14ac:dyDescent="0.25">
      <c r="B40" s="44" t="s">
        <v>19</v>
      </c>
      <c r="C40" s="44"/>
      <c r="D40" s="44"/>
      <c r="E40" s="6" t="s">
        <v>6</v>
      </c>
    </row>
    <row r="42" spans="1:5" x14ac:dyDescent="0.25">
      <c r="A42" s="17" t="s">
        <v>47</v>
      </c>
    </row>
    <row r="43" spans="1:5" x14ac:dyDescent="0.25">
      <c r="A43" s="13" t="s">
        <v>34</v>
      </c>
    </row>
    <row r="44" spans="1:5" x14ac:dyDescent="0.25">
      <c r="A44" s="2" t="s">
        <v>39</v>
      </c>
      <c r="B44" s="14">
        <f>'2кв'!B49</f>
        <v>11126.434000000005</v>
      </c>
    </row>
    <row r="45" spans="1:5" ht="18" customHeight="1" x14ac:dyDescent="0.25">
      <c r="A45" s="18" t="s">
        <v>59</v>
      </c>
      <c r="B45" s="19"/>
    </row>
    <row r="46" spans="1:5" ht="17.25" customHeight="1" x14ac:dyDescent="0.25">
      <c r="A46" s="2" t="s">
        <v>36</v>
      </c>
      <c r="B46" s="20">
        <v>22933.97</v>
      </c>
    </row>
    <row r="47" spans="1:5" x14ac:dyDescent="0.25">
      <c r="A47" s="2" t="s">
        <v>49</v>
      </c>
      <c r="B47" s="39">
        <f>150*3</f>
        <v>450</v>
      </c>
    </row>
    <row r="48" spans="1:5" ht="30" x14ac:dyDescent="0.25">
      <c r="A48" s="38" t="s">
        <v>37</v>
      </c>
      <c r="B48" s="20">
        <f>E26</f>
        <v>21750.48</v>
      </c>
    </row>
    <row r="49" spans="1:2" x14ac:dyDescent="0.25">
      <c r="A49" s="15" t="s">
        <v>38</v>
      </c>
      <c r="B49" s="21">
        <f>B44+B46+B47-B48</f>
        <v>12759.92400000001</v>
      </c>
    </row>
    <row r="51" spans="1:2" x14ac:dyDescent="0.25">
      <c r="B51" s="16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topLeftCell="A35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0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55</v>
      </c>
      <c r="B3" s="59"/>
      <c r="C3" s="59"/>
      <c r="D3" s="59"/>
      <c r="E3" s="59"/>
    </row>
    <row r="4" spans="1:5" s="1" customFormat="1" ht="21.6" customHeight="1" x14ac:dyDescent="0.25">
      <c r="A4" s="22" t="s">
        <v>13</v>
      </c>
      <c r="B4" s="4"/>
      <c r="C4" s="4"/>
      <c r="D4" s="60" t="s">
        <v>56</v>
      </c>
      <c r="E4" s="60"/>
    </row>
    <row r="5" spans="1:5" x14ac:dyDescent="0.25">
      <c r="A5" s="43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1" t="s">
        <v>1</v>
      </c>
      <c r="B8" s="51"/>
      <c r="C8" s="51"/>
      <c r="D8" s="51"/>
      <c r="E8" s="51"/>
    </row>
    <row r="9" spans="1:5" x14ac:dyDescent="0.25">
      <c r="A9" s="47" t="s">
        <v>26</v>
      </c>
      <c r="B9" s="47"/>
      <c r="C9" s="47"/>
      <c r="D9" s="47"/>
      <c r="E9" s="47"/>
    </row>
    <row r="10" spans="1:5" ht="25.5" customHeight="1" x14ac:dyDescent="0.25">
      <c r="A10" s="52" t="s">
        <v>14</v>
      </c>
      <c r="B10" s="53"/>
      <c r="C10" s="53"/>
      <c r="D10" s="53"/>
      <c r="E10" s="53"/>
    </row>
    <row r="11" spans="1:5" ht="30" customHeight="1" x14ac:dyDescent="0.25">
      <c r="A11" s="47" t="s">
        <v>27</v>
      </c>
      <c r="B11" s="47"/>
      <c r="C11" s="47"/>
      <c r="D11" s="47"/>
      <c r="E11" s="47"/>
    </row>
    <row r="12" spans="1:5" x14ac:dyDescent="0.25">
      <c r="A12" s="51" t="s">
        <v>15</v>
      </c>
      <c r="B12" s="54"/>
      <c r="C12" s="54"/>
      <c r="D12" s="54"/>
      <c r="E12" s="54"/>
    </row>
    <row r="13" spans="1:5" x14ac:dyDescent="0.25">
      <c r="A13" s="47" t="s">
        <v>22</v>
      </c>
      <c r="B13" s="47"/>
      <c r="C13" s="47"/>
      <c r="D13" s="47"/>
      <c r="E13" s="47"/>
    </row>
    <row r="14" spans="1:5" x14ac:dyDescent="0.25">
      <c r="A14" s="51" t="s">
        <v>2</v>
      </c>
      <c r="B14" s="54"/>
      <c r="C14" s="54"/>
      <c r="D14" s="54"/>
      <c r="E14" s="54"/>
    </row>
    <row r="15" spans="1:5" x14ac:dyDescent="0.25">
      <c r="A15" s="47" t="s">
        <v>46</v>
      </c>
      <c r="B15" s="47"/>
      <c r="C15" s="47"/>
      <c r="D15" s="47"/>
      <c r="E15" s="47"/>
    </row>
    <row r="16" spans="1:5" x14ac:dyDescent="0.25">
      <c r="A16" s="51" t="s">
        <v>16</v>
      </c>
      <c r="B16" s="54"/>
      <c r="C16" s="54"/>
      <c r="D16" s="54"/>
      <c r="E16" s="54"/>
    </row>
    <row r="17" spans="1:7" ht="27" customHeight="1" x14ac:dyDescent="0.25">
      <c r="A17" s="47" t="s">
        <v>17</v>
      </c>
      <c r="B17" s="47"/>
      <c r="C17" s="47"/>
      <c r="D17" s="47"/>
      <c r="E17" s="47"/>
    </row>
    <row r="18" spans="1:7" ht="58.5" customHeight="1" x14ac:dyDescent="0.25">
      <c r="A18" s="47" t="s">
        <v>35</v>
      </c>
      <c r="B18" s="47"/>
      <c r="C18" s="47"/>
      <c r="D18" s="47"/>
      <c r="E18" s="47"/>
    </row>
    <row r="19" spans="1:7" ht="29.25" customHeight="1" x14ac:dyDescent="0.25">
      <c r="A19" s="45" t="s">
        <v>28</v>
      </c>
      <c r="B19" s="45"/>
      <c r="C19" s="45"/>
      <c r="D19" s="45"/>
      <c r="E19" s="45"/>
    </row>
    <row r="20" spans="1:7" x14ac:dyDescent="0.25">
      <c r="A20" s="45"/>
      <c r="B20" s="45"/>
      <c r="C20" s="45"/>
      <c r="D20" s="45"/>
      <c r="E20" s="45"/>
      <c r="F20" s="2">
        <v>355.4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4" t="s">
        <v>42</v>
      </c>
      <c r="B22" s="9" t="s">
        <v>33</v>
      </c>
      <c r="C22" s="3" t="s">
        <v>4</v>
      </c>
      <c r="D22" s="3">
        <v>16.04</v>
      </c>
      <c r="E22" s="8">
        <f>D22*F20*G20</f>
        <v>17101.847999999998</v>
      </c>
    </row>
    <row r="23" spans="1:7" x14ac:dyDescent="0.25">
      <c r="A23" s="7" t="s">
        <v>40</v>
      </c>
      <c r="B23" s="9" t="s">
        <v>23</v>
      </c>
      <c r="C23" s="3" t="s">
        <v>4</v>
      </c>
      <c r="D23" s="3">
        <v>4.3600000000000003</v>
      </c>
      <c r="E23" s="8">
        <f>D23*F20*G20</f>
        <v>4648.6320000000005</v>
      </c>
    </row>
    <row r="24" spans="1:7" x14ac:dyDescent="0.25">
      <c r="A24" s="25" t="s">
        <v>30</v>
      </c>
      <c r="B24" s="9" t="s">
        <v>86</v>
      </c>
      <c r="C24" s="3" t="s">
        <v>31</v>
      </c>
      <c r="D24" s="3"/>
      <c r="E24" s="8">
        <v>1569.59</v>
      </c>
    </row>
    <row r="25" spans="1:7" ht="30" x14ac:dyDescent="0.25">
      <c r="A25" s="23" t="s">
        <v>85</v>
      </c>
      <c r="B25" s="9" t="s">
        <v>87</v>
      </c>
      <c r="C25" s="3" t="s">
        <v>88</v>
      </c>
      <c r="D25" s="3">
        <v>16</v>
      </c>
      <c r="E25" s="8">
        <f>D25*260.07</f>
        <v>4161.12</v>
      </c>
    </row>
    <row r="26" spans="1:7" x14ac:dyDescent="0.25">
      <c r="A26" s="90"/>
      <c r="B26" s="9"/>
      <c r="C26" s="3"/>
      <c r="D26" s="3"/>
      <c r="E26" s="8"/>
    </row>
    <row r="27" spans="1:7" s="13" customFormat="1" ht="14.25" x14ac:dyDescent="0.2">
      <c r="A27" s="26" t="s">
        <v>24</v>
      </c>
      <c r="B27" s="10"/>
      <c r="C27" s="11"/>
      <c r="D27" s="11"/>
      <c r="E27" s="12">
        <f>SUM(E22:E26)</f>
        <v>27481.19</v>
      </c>
    </row>
    <row r="29" spans="1:7" ht="31.5" customHeight="1" x14ac:dyDescent="0.25">
      <c r="A29" s="46" t="s">
        <v>89</v>
      </c>
      <c r="B29" s="46"/>
      <c r="C29" s="46"/>
      <c r="D29" s="46"/>
      <c r="E29" s="46"/>
    </row>
    <row r="30" spans="1:7" ht="31.5" customHeight="1" x14ac:dyDescent="0.25">
      <c r="A30" s="47" t="s">
        <v>21</v>
      </c>
      <c r="B30" s="47"/>
      <c r="C30" s="47"/>
      <c r="D30" s="47"/>
      <c r="E30" s="47"/>
    </row>
    <row r="31" spans="1:7" x14ac:dyDescent="0.25">
      <c r="A31" s="47" t="s">
        <v>20</v>
      </c>
      <c r="B31" s="47"/>
      <c r="C31" s="47"/>
      <c r="D31" s="47"/>
      <c r="E31" s="47"/>
    </row>
    <row r="32" spans="1:7" ht="31.5" customHeight="1" x14ac:dyDescent="0.25">
      <c r="A32" s="47" t="s">
        <v>32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40"/>
      <c r="B34" s="40"/>
      <c r="C34" s="40"/>
      <c r="D34" s="40"/>
      <c r="E34" s="40"/>
    </row>
    <row r="35" spans="1:5" x14ac:dyDescent="0.25">
      <c r="A35" s="48" t="s">
        <v>5</v>
      </c>
      <c r="B35" s="48"/>
      <c r="C35" s="48"/>
      <c r="D35" s="48"/>
      <c r="E35" s="48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49" t="s">
        <v>50</v>
      </c>
      <c r="B37" s="49"/>
      <c r="C37" s="49"/>
      <c r="D37" s="49"/>
      <c r="E37" s="5"/>
    </row>
    <row r="38" spans="1:5" x14ac:dyDescent="0.25">
      <c r="B38" s="44" t="s">
        <v>19</v>
      </c>
      <c r="C38" s="44"/>
      <c r="D38" s="44"/>
      <c r="E38" s="6" t="s">
        <v>6</v>
      </c>
    </row>
    <row r="39" spans="1:5" x14ac:dyDescent="0.25">
      <c r="A39" s="42"/>
      <c r="B39" s="42"/>
      <c r="C39" s="42"/>
      <c r="D39" s="42"/>
      <c r="E39" s="42"/>
    </row>
    <row r="40" spans="1:5" x14ac:dyDescent="0.25">
      <c r="A40" s="50" t="s">
        <v>29</v>
      </c>
      <c r="B40" s="50"/>
      <c r="C40" s="50"/>
      <c r="D40" s="50"/>
      <c r="E40" s="5"/>
    </row>
    <row r="41" spans="1:5" x14ac:dyDescent="0.25">
      <c r="B41" s="44" t="s">
        <v>19</v>
      </c>
      <c r="C41" s="44"/>
      <c r="D41" s="44"/>
      <c r="E41" s="6" t="s">
        <v>6</v>
      </c>
    </row>
    <row r="43" spans="1:5" x14ac:dyDescent="0.25">
      <c r="A43" s="17" t="s">
        <v>47</v>
      </c>
    </row>
    <row r="44" spans="1:5" x14ac:dyDescent="0.25">
      <c r="A44" s="13" t="s">
        <v>34</v>
      </c>
    </row>
    <row r="45" spans="1:5" x14ac:dyDescent="0.25">
      <c r="A45" s="2" t="s">
        <v>39</v>
      </c>
      <c r="B45" s="14">
        <f>'3кв'!B49</f>
        <v>12759.92400000001</v>
      </c>
    </row>
    <row r="46" spans="1:5" ht="18" customHeight="1" x14ac:dyDescent="0.25">
      <c r="A46" s="18" t="s">
        <v>59</v>
      </c>
      <c r="B46" s="19"/>
    </row>
    <row r="47" spans="1:5" ht="17.25" customHeight="1" x14ac:dyDescent="0.25">
      <c r="A47" s="2" t="s">
        <v>36</v>
      </c>
      <c r="B47" s="20">
        <v>23776.26</v>
      </c>
    </row>
    <row r="48" spans="1:5" x14ac:dyDescent="0.25">
      <c r="A48" s="2" t="s">
        <v>49</v>
      </c>
      <c r="B48" s="39">
        <f>150*3</f>
        <v>450</v>
      </c>
    </row>
    <row r="49" spans="1:2" ht="30" x14ac:dyDescent="0.25">
      <c r="A49" s="41" t="s">
        <v>37</v>
      </c>
      <c r="B49" s="20">
        <f>E27</f>
        <v>27481.19</v>
      </c>
    </row>
    <row r="50" spans="1:2" x14ac:dyDescent="0.25">
      <c r="A50" s="15" t="s">
        <v>38</v>
      </c>
      <c r="B50" s="21">
        <f>B45+B47+B48-B49</f>
        <v>9504.9940000000097</v>
      </c>
    </row>
    <row r="52" spans="1:2" x14ac:dyDescent="0.25">
      <c r="B52" s="16"/>
    </row>
  </sheetData>
  <mergeCells count="30">
    <mergeCell ref="A35:E35"/>
    <mergeCell ref="A36:E36"/>
    <mergeCell ref="A37:D37"/>
    <mergeCell ref="B38:D38"/>
    <mergeCell ref="A40:D40"/>
    <mergeCell ref="B41:D41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D4:E4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11" zoomScaleSheetLayoutView="100" workbookViewId="0">
      <selection activeCell="D19" sqref="D19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61" t="s">
        <v>60</v>
      </c>
      <c r="B1" s="61"/>
      <c r="C1" s="61"/>
      <c r="D1" s="62"/>
    </row>
    <row r="2" spans="1:5" ht="15.75" x14ac:dyDescent="0.25">
      <c r="A2" s="63" t="s">
        <v>61</v>
      </c>
      <c r="B2" s="63"/>
      <c r="C2" s="63"/>
      <c r="D2" s="64"/>
    </row>
    <row r="3" spans="1:5" ht="15.75" x14ac:dyDescent="0.25">
      <c r="A3" s="63" t="s">
        <v>62</v>
      </c>
      <c r="B3" s="63"/>
      <c r="C3" s="63"/>
      <c r="D3" s="64"/>
    </row>
    <row r="4" spans="1:5" ht="15.75" x14ac:dyDescent="0.25">
      <c r="A4" s="61" t="s">
        <v>84</v>
      </c>
      <c r="B4" s="61"/>
      <c r="C4" s="61"/>
      <c r="D4" s="62"/>
    </row>
    <row r="5" spans="1:5" ht="15.75" x14ac:dyDescent="0.25">
      <c r="A5" s="65"/>
      <c r="B5" s="65"/>
      <c r="C5" s="65"/>
      <c r="D5" s="1"/>
    </row>
    <row r="6" spans="1:5" ht="15.75" x14ac:dyDescent="0.25">
      <c r="A6" s="64"/>
      <c r="B6" s="66" t="s">
        <v>63</v>
      </c>
      <c r="C6" s="67">
        <f>'1кв'!B44</f>
        <v>5722.63</v>
      </c>
      <c r="D6" s="68"/>
    </row>
    <row r="7" spans="1:5" ht="15.75" x14ac:dyDescent="0.25">
      <c r="A7" s="69" t="s">
        <v>64</v>
      </c>
      <c r="B7" s="66" t="s">
        <v>90</v>
      </c>
      <c r="C7" s="67"/>
      <c r="D7" s="68"/>
    </row>
    <row r="8" spans="1:5" ht="15.75" x14ac:dyDescent="0.25">
      <c r="B8" s="70" t="s">
        <v>65</v>
      </c>
      <c r="C8" s="71">
        <f>'1кв'!B46+'2кв'!B46+'3кв'!B46+'4кв'!B47</f>
        <v>89209.01</v>
      </c>
      <c r="D8" s="19"/>
    </row>
    <row r="9" spans="1:5" ht="30" x14ac:dyDescent="0.25">
      <c r="B9" s="24" t="s">
        <v>66</v>
      </c>
      <c r="C9" s="71">
        <f>'1кв'!B47+'2кв'!B47+'3кв'!B47+'4кв'!B48</f>
        <v>2700</v>
      </c>
      <c r="D9" s="19"/>
    </row>
    <row r="10" spans="1:5" ht="15.75" x14ac:dyDescent="0.25">
      <c r="A10" s="72"/>
      <c r="B10" s="70" t="s">
        <v>67</v>
      </c>
      <c r="C10" s="73">
        <f>SUM(C8:C9)</f>
        <v>91909.01</v>
      </c>
      <c r="D10" s="68"/>
    </row>
    <row r="11" spans="1:5" ht="15.75" x14ac:dyDescent="0.25">
      <c r="A11" s="1"/>
      <c r="B11" s="74"/>
      <c r="C11" s="74"/>
      <c r="D11" s="75"/>
    </row>
    <row r="12" spans="1:5" ht="15.75" x14ac:dyDescent="0.25">
      <c r="A12" s="76" t="s">
        <v>68</v>
      </c>
      <c r="B12" s="77" t="s">
        <v>69</v>
      </c>
      <c r="C12" s="71">
        <f>'1кв'!E22+'2кв'!E22+'3кв'!E22+'4кв'!E22</f>
        <v>64782.311999999991</v>
      </c>
      <c r="D12" s="75"/>
    </row>
    <row r="13" spans="1:5" ht="15.75" x14ac:dyDescent="0.25">
      <c r="A13" s="76"/>
      <c r="B13" s="7" t="s">
        <v>40</v>
      </c>
      <c r="C13" s="71">
        <f>'1кв'!E23+'2кв'!E23+'3кв'!E23+'4кв'!E23</f>
        <v>17613.624000000003</v>
      </c>
      <c r="D13" s="75"/>
    </row>
    <row r="14" spans="1:5" ht="15.75" x14ac:dyDescent="0.25">
      <c r="A14" s="1"/>
      <c r="B14" s="7" t="s">
        <v>30</v>
      </c>
      <c r="C14" s="71">
        <f>'1кв'!E24+'2кв'!E24+'3кв'!E24+'4кв'!E24</f>
        <v>1569.59</v>
      </c>
      <c r="D14" s="75"/>
      <c r="E14" s="78"/>
    </row>
    <row r="15" spans="1:5" ht="15.75" x14ac:dyDescent="0.25">
      <c r="A15" s="1"/>
      <c r="B15" s="79" t="s">
        <v>70</v>
      </c>
      <c r="C15" s="71">
        <v>0</v>
      </c>
      <c r="D15" s="75"/>
      <c r="E15" s="78"/>
    </row>
    <row r="16" spans="1:5" ht="15.75" x14ac:dyDescent="0.25">
      <c r="A16" s="76"/>
      <c r="B16" s="80" t="s">
        <v>91</v>
      </c>
      <c r="C16" s="71">
        <f>'4кв'!E25</f>
        <v>4161.12</v>
      </c>
      <c r="D16" s="75"/>
    </row>
    <row r="17" spans="1:5" ht="15.75" x14ac:dyDescent="0.25">
      <c r="A17" s="76"/>
      <c r="B17" s="81" t="s">
        <v>71</v>
      </c>
      <c r="C17" s="71">
        <v>0</v>
      </c>
      <c r="D17" s="75"/>
    </row>
    <row r="18" spans="1:5" ht="15.75" x14ac:dyDescent="0.25">
      <c r="A18" s="76"/>
      <c r="B18" s="81" t="s">
        <v>72</v>
      </c>
      <c r="C18" s="82"/>
      <c r="D18" s="75"/>
    </row>
    <row r="19" spans="1:5" ht="15.75" x14ac:dyDescent="0.25">
      <c r="A19" s="1"/>
      <c r="B19" s="83" t="s">
        <v>73</v>
      </c>
      <c r="C19" s="73">
        <f>SUM(C12:C17)</f>
        <v>88126.645999999979</v>
      </c>
      <c r="D19" s="75"/>
      <c r="E19" s="78"/>
    </row>
    <row r="20" spans="1:5" ht="15.75" x14ac:dyDescent="0.25">
      <c r="A20" s="1"/>
      <c r="B20" s="84" t="s">
        <v>74</v>
      </c>
      <c r="C20" s="73">
        <f>C6+C10-C19</f>
        <v>9504.9940000000206</v>
      </c>
      <c r="D20" s="75"/>
    </row>
    <row r="21" spans="1:5" ht="15.75" x14ac:dyDescent="0.25">
      <c r="A21" s="1"/>
      <c r="B21" s="69"/>
      <c r="C21" s="69"/>
      <c r="D21" s="75"/>
    </row>
    <row r="22" spans="1:5" ht="15.75" x14ac:dyDescent="0.25">
      <c r="A22" s="1"/>
      <c r="B22" s="85" t="s">
        <v>75</v>
      </c>
      <c r="C22" s="85"/>
      <c r="D22" s="75"/>
    </row>
    <row r="23" spans="1:5" ht="15.75" x14ac:dyDescent="0.25">
      <c r="A23" s="1"/>
      <c r="B23" s="85" t="s">
        <v>76</v>
      </c>
      <c r="C23" s="86">
        <v>7083.13</v>
      </c>
      <c r="D23" s="75"/>
    </row>
    <row r="24" spans="1:5" ht="15.75" x14ac:dyDescent="0.25">
      <c r="A24" s="1"/>
      <c r="B24" s="87" t="s">
        <v>77</v>
      </c>
      <c r="C24" s="88">
        <v>7925.42</v>
      </c>
      <c r="D24" s="75"/>
    </row>
    <row r="25" spans="1:5" ht="15.75" x14ac:dyDescent="0.25">
      <c r="A25" s="1"/>
      <c r="B25" s="85" t="s">
        <v>78</v>
      </c>
      <c r="C25" s="89">
        <f>C24-C23</f>
        <v>842.29</v>
      </c>
      <c r="D25" s="75"/>
    </row>
    <row r="26" spans="1:5" ht="15.75" x14ac:dyDescent="0.25">
      <c r="A26" s="1"/>
      <c r="B26" s="69"/>
      <c r="C26" s="69"/>
      <c r="D26" s="75"/>
    </row>
    <row r="27" spans="1:5" ht="15.75" x14ac:dyDescent="0.25">
      <c r="A27" s="1"/>
      <c r="B27" s="69"/>
      <c r="C27" s="69"/>
      <c r="D27" s="75"/>
    </row>
    <row r="28" spans="1:5" ht="15.75" x14ac:dyDescent="0.25">
      <c r="A28" s="1"/>
      <c r="B28" s="69"/>
      <c r="C28" s="69"/>
      <c r="D28" s="75"/>
    </row>
    <row r="29" spans="1:5" ht="15.75" x14ac:dyDescent="0.25">
      <c r="A29" s="1"/>
      <c r="B29" s="69"/>
      <c r="C29" s="69"/>
      <c r="D29" s="75"/>
    </row>
    <row r="30" spans="1:5" ht="15.75" x14ac:dyDescent="0.25">
      <c r="A30" s="1" t="s">
        <v>79</v>
      </c>
      <c r="B30" s="69" t="s">
        <v>80</v>
      </c>
      <c r="C30" s="69"/>
      <c r="D30" s="75"/>
    </row>
    <row r="31" spans="1:5" ht="15.75" x14ac:dyDescent="0.25">
      <c r="A31" s="1"/>
      <c r="B31" s="69" t="s">
        <v>81</v>
      </c>
      <c r="C31" s="69"/>
      <c r="D31" s="75"/>
    </row>
    <row r="32" spans="1:5" ht="15.75" x14ac:dyDescent="0.25">
      <c r="A32" s="1"/>
      <c r="B32" s="69" t="s">
        <v>82</v>
      </c>
      <c r="C32" s="69"/>
      <c r="D32" s="75"/>
    </row>
    <row r="33" spans="1:4" ht="15.75" x14ac:dyDescent="0.25">
      <c r="A33" s="1"/>
      <c r="B33" s="69"/>
      <c r="C33" s="69"/>
      <c r="D33" s="75"/>
    </row>
    <row r="34" spans="1:4" ht="15.75" x14ac:dyDescent="0.25">
      <c r="A34" s="1"/>
      <c r="B34" s="69"/>
      <c r="C34" s="69"/>
      <c r="D34" s="75"/>
    </row>
    <row r="35" spans="1:4" ht="15.75" x14ac:dyDescent="0.25">
      <c r="A35" s="1"/>
      <c r="B35" s="69" t="s">
        <v>83</v>
      </c>
      <c r="C35" s="69"/>
      <c r="D35" s="75"/>
    </row>
    <row r="36" spans="1:4" ht="15.75" x14ac:dyDescent="0.25">
      <c r="A36" s="1"/>
      <c r="B36" s="69"/>
      <c r="C36" s="69"/>
      <c r="D36" s="75"/>
    </row>
    <row r="37" spans="1:4" ht="15.75" x14ac:dyDescent="0.25">
      <c r="A37" s="1"/>
      <c r="B37" s="69"/>
      <c r="C37" s="69"/>
      <c r="D37" s="75"/>
    </row>
    <row r="38" spans="1:4" ht="15.75" x14ac:dyDescent="0.25">
      <c r="A38" s="1"/>
      <c r="B38" s="69"/>
      <c r="C38" s="69"/>
      <c r="D38" s="75"/>
    </row>
    <row r="39" spans="1:4" ht="15.75" x14ac:dyDescent="0.25">
      <c r="A39" s="1"/>
      <c r="B39" s="69"/>
      <c r="C39" s="69"/>
      <c r="D39" s="75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2024-02-14T13:08:50Z</dcterms:modified>
</cp:coreProperties>
</file>